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haas\Desktop\Diverses\MUSTER\Infos Homepage\Häufig gestellte Fragen\"/>
    </mc:Choice>
  </mc:AlternateContent>
  <bookViews>
    <workbookView xWindow="0" yWindow="0" windowWidth="28800" windowHeight="11610"/>
  </bookViews>
  <sheets>
    <sheet name="Neubau Einfamilienhaus" sheetId="4" r:id="rId1"/>
  </sheets>
  <calcPr calcId="162913"/>
  <customWorkbookViews>
    <customWorkbookView name="Josef Haas / Gemeinde Wildschönau - Persönliche Ansicht" guid="{4FC9A96D-60CB-4810-9519-179C8E46BB4C}"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1" i="4" l="1"/>
  <c r="AB30" i="4"/>
  <c r="AB29" i="4"/>
  <c r="E60" i="4" l="1"/>
  <c r="E58" i="4"/>
  <c r="E52" i="4"/>
  <c r="E50" i="4"/>
  <c r="D40" i="4"/>
  <c r="E40" i="4" s="1"/>
  <c r="D38" i="4"/>
  <c r="E38" i="4" s="1"/>
  <c r="D34" i="4"/>
  <c r="D52" i="4" s="1"/>
  <c r="G52" i="4" s="1"/>
  <c r="D32" i="4"/>
  <c r="D50" i="4" s="1"/>
  <c r="G50" i="4" s="1"/>
  <c r="E23" i="4"/>
  <c r="E21" i="4"/>
  <c r="G54" i="4" l="1"/>
  <c r="E34" i="4"/>
  <c r="G46" i="4"/>
  <c r="D36" i="4"/>
  <c r="E36" i="4" s="1"/>
  <c r="D42" i="4" l="1"/>
  <c r="C62" i="4" l="1"/>
  <c r="D60" i="4"/>
  <c r="C44" i="4"/>
  <c r="D58" i="4"/>
  <c r="G60" i="4"/>
  <c r="G58" i="4"/>
  <c r="G64" i="4" l="1"/>
</calcChain>
</file>

<file path=xl/sharedStrings.xml><?xml version="1.0" encoding="utf-8"?>
<sst xmlns="http://schemas.openxmlformats.org/spreadsheetml/2006/main" count="41" uniqueCount="35">
  <si>
    <t>Wohnnutzfläche</t>
  </si>
  <si>
    <t>Bauplatzfläche</t>
  </si>
  <si>
    <t>Baumasse Keller</t>
  </si>
  <si>
    <t>Baumasse gesamt gemäß TVAG</t>
  </si>
  <si>
    <t>Baumasse für Wasser- und Kanalanschlussgebühr</t>
  </si>
  <si>
    <t>Dieser Beispielrechner soll Bauwerbern dazu dienen, einen Überblick über die im Zuge eines Bauvorhabens anfallenden Kosten zu erhalten.</t>
  </si>
  <si>
    <t>Baumasse Garage</t>
  </si>
  <si>
    <t>Baumasse Nebengebäude (z.B. Lagerraum)</t>
  </si>
  <si>
    <t>BEISPIELRECHNER</t>
  </si>
  <si>
    <t>zur Abschätzung der im Zuge eines Bauvorhabens anfallenden Kosten und Gebühren</t>
  </si>
  <si>
    <t>Bemessungsgrundlage</t>
  </si>
  <si>
    <t>Faktor WNFL/BM</t>
  </si>
  <si>
    <t>Grenzwert Faktor WNFL/BM</t>
  </si>
  <si>
    <t>Eingabe:</t>
  </si>
  <si>
    <t>Pflichtfelder</t>
  </si>
  <si>
    <t>Eingabe wenn bekannt:</t>
  </si>
  <si>
    <t>Anteil Keller</t>
  </si>
  <si>
    <t>Anteil Garage</t>
  </si>
  <si>
    <t>Anteil Nebengebäude</t>
  </si>
  <si>
    <t>Verwaltungsabgabe</t>
  </si>
  <si>
    <t>ERSCHLIESSUNGSBEITRAG</t>
  </si>
  <si>
    <t>VERFAHRENSKOSTEN FÜR DIE BAUBEWILLIGUNG</t>
  </si>
  <si>
    <t>Bauplatzanteil:</t>
  </si>
  <si>
    <t>Erschließungskostenfaktor</t>
  </si>
  <si>
    <t>Baumassenanteil:</t>
  </si>
  <si>
    <t>Erschließungsbeitrag gesamt:</t>
  </si>
  <si>
    <t>KANAL UND WASSERANSCHLUSSGEBÜHR</t>
  </si>
  <si>
    <t>Kanalanschlussgebühr:</t>
  </si>
  <si>
    <t>Baujahr:</t>
  </si>
  <si>
    <t>Kanalanschluss Satz</t>
  </si>
  <si>
    <t>Wasseranschluss Satz</t>
  </si>
  <si>
    <t>Kommissionsgebühr</t>
  </si>
  <si>
    <t>Bundesgebühr</t>
  </si>
  <si>
    <t>Die berechneten Kosten stellen dabei nur einen Anhaltspunkt dar, die tatsächlichen Vorschreibungen können davon abweichen. Umso genauer die Eingaben sind, desto genauer stimmen auch die berechneten Werte mit den tatsächlich zu bezahlenden überein.</t>
  </si>
  <si>
    <t>GESAMTKOSTEN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</si>
</sst>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quot; m³ x &quot;"/>
    <numFmt numFmtId="165" formatCode="0.000&quot; €/m³ x &quot;"/>
    <numFmt numFmtId="166" formatCode="#,##0.00\ &quot;€&quot;"/>
    <numFmt numFmtId="167" formatCode="0.00&quot; =&quot;"/>
    <numFmt numFmtId="168" formatCode="0.000&quot; €/m³ = &quot;"/>
    <numFmt numFmtId="169" formatCode="0.00&quot; m²&quot;"/>
    <numFmt numFmtId="170" formatCode="0.00&quot; m³&quot;"/>
    <numFmt numFmtId="171" formatCode="#,##0.00&quot; m³&quot;"/>
    <numFmt numFmtId="172" formatCode="#,##0.00&quot; m²&quot;"/>
  </numFmts>
  <fonts count="9" x14ac:knownFonts="1">
    <font>
      <sz val="11"/>
      <color theme="1"/>
      <name val="Calibri"/>
      <family val="2"/>
      <scheme val="minor"/>
    </font>
    <font>
      <b/>
      <sz val="11"/>
      <color theme="1"/>
      <name val="Calibri"/>
      <family val="2"/>
      <scheme val="minor"/>
    </font>
    <font>
      <b/>
      <sz val="11"/>
      <color rgb="FF00B0F0"/>
      <name val="Calibri"/>
      <family val="2"/>
      <scheme val="minor"/>
    </font>
    <font>
      <b/>
      <sz val="11"/>
      <color rgb="FFFF0000"/>
      <name val="Calibri"/>
      <family val="2"/>
      <scheme val="minor"/>
    </font>
    <font>
      <u/>
      <sz val="11"/>
      <color theme="1"/>
      <name val="Calibri"/>
      <family val="2"/>
      <scheme val="minor"/>
    </font>
    <font>
      <b/>
      <sz val="10"/>
      <color rgb="FF00B0F0"/>
      <name val="Arial"/>
      <family val="2"/>
    </font>
    <font>
      <b/>
      <sz val="12"/>
      <color rgb="FF00B0F0"/>
      <name val="Calibri"/>
      <family val="2"/>
      <scheme val="minor"/>
    </font>
    <font>
      <sz val="11"/>
      <color theme="4" tint="0.59999389629810485"/>
      <name val="Calibri"/>
      <family val="2"/>
      <scheme val="minor"/>
    </font>
    <font>
      <b/>
      <sz val="16"/>
      <color rgb="FF00B0F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tint="-9.9978637043366805E-2"/>
        <bgColor indexed="64"/>
      </patternFill>
    </fill>
  </fills>
  <borders count="2">
    <border>
      <left/>
      <right/>
      <top/>
      <bottom/>
      <diagonal/>
    </border>
    <border>
      <left/>
      <right/>
      <top/>
      <bottom style="thin">
        <color indexed="64"/>
      </bottom>
      <diagonal/>
    </border>
  </borders>
  <cellStyleXfs count="1">
    <xf numFmtId="0" fontId="0" fillId="0" borderId="0"/>
  </cellStyleXfs>
  <cellXfs count="47">
    <xf numFmtId="0" fontId="0" fillId="0" borderId="0" xfId="0"/>
    <xf numFmtId="0" fontId="0" fillId="2" borderId="0" xfId="0" applyFill="1" applyProtection="1">
      <protection hidden="1"/>
    </xf>
    <xf numFmtId="0" fontId="0" fillId="2" borderId="0" xfId="0" applyFont="1" applyFill="1" applyProtection="1">
      <protection hidden="1"/>
    </xf>
    <xf numFmtId="0" fontId="0" fillId="2" borderId="0" xfId="0" applyFont="1" applyFill="1" applyAlignment="1" applyProtection="1">
      <alignment wrapText="1"/>
      <protection hidden="1"/>
    </xf>
    <xf numFmtId="0" fontId="0" fillId="3" borderId="0" xfId="0" applyFill="1" applyProtection="1">
      <protection hidden="1"/>
    </xf>
    <xf numFmtId="0" fontId="0" fillId="0" borderId="0" xfId="0" applyProtection="1">
      <protection hidden="1"/>
    </xf>
    <xf numFmtId="0" fontId="0" fillId="3" borderId="0" xfId="0" applyFont="1" applyFill="1" applyProtection="1">
      <protection hidden="1"/>
    </xf>
    <xf numFmtId="0" fontId="2" fillId="3" borderId="0" xfId="0" applyFont="1" applyFill="1" applyProtection="1">
      <protection hidden="1"/>
    </xf>
    <xf numFmtId="0" fontId="0" fillId="3" borderId="0" xfId="0" applyFont="1" applyFill="1" applyAlignment="1" applyProtection="1">
      <alignment horizontal="justify" wrapText="1"/>
      <protection hidden="1"/>
    </xf>
    <xf numFmtId="0" fontId="0" fillId="2" borderId="0" xfId="0" applyFill="1" applyAlignment="1" applyProtection="1">
      <alignment wrapText="1"/>
      <protection hidden="1"/>
    </xf>
    <xf numFmtId="0" fontId="0" fillId="3" borderId="0" xfId="0" applyFill="1" applyAlignment="1" applyProtection="1">
      <alignment wrapText="1"/>
      <protection hidden="1"/>
    </xf>
    <xf numFmtId="0" fontId="6" fillId="3" borderId="0" xfId="0" applyFont="1" applyFill="1" applyProtection="1">
      <protection hidden="1"/>
    </xf>
    <xf numFmtId="0" fontId="0" fillId="3" borderId="0" xfId="0" applyFont="1" applyFill="1" applyAlignment="1" applyProtection="1">
      <alignment wrapText="1"/>
      <protection hidden="1"/>
    </xf>
    <xf numFmtId="0" fontId="0" fillId="0" borderId="0" xfId="0" applyAlignment="1" applyProtection="1">
      <alignment wrapText="1"/>
      <protection hidden="1"/>
    </xf>
    <xf numFmtId="0" fontId="4" fillId="3" borderId="0" xfId="0" applyFont="1" applyFill="1" applyProtection="1">
      <protection hidden="1"/>
    </xf>
    <xf numFmtId="169" fontId="0" fillId="3" borderId="0" xfId="0" applyNumberFormat="1" applyFont="1" applyFill="1" applyProtection="1">
      <protection locked="0" hidden="1"/>
    </xf>
    <xf numFmtId="0" fontId="0" fillId="2" borderId="0" xfId="0" applyFont="1" applyFill="1" applyProtection="1">
      <protection locked="0" hidden="1"/>
    </xf>
    <xf numFmtId="0" fontId="3" fillId="3" borderId="0" xfId="0" applyFont="1" applyFill="1" applyProtection="1">
      <protection hidden="1"/>
    </xf>
    <xf numFmtId="170" fontId="0" fillId="3" borderId="0" xfId="0" applyNumberFormat="1" applyFill="1" applyProtection="1">
      <protection locked="0" hidden="1"/>
    </xf>
    <xf numFmtId="169" fontId="0" fillId="3" borderId="0" xfId="0" applyNumberFormat="1" applyFont="1" applyFill="1" applyProtection="1">
      <protection hidden="1"/>
    </xf>
    <xf numFmtId="170" fontId="0" fillId="3" borderId="0" xfId="0" applyNumberFormat="1" applyFill="1" applyProtection="1">
      <protection hidden="1"/>
    </xf>
    <xf numFmtId="0" fontId="5" fillId="3" borderId="0" xfId="0" applyFont="1" applyFill="1" applyAlignment="1" applyProtection="1">
      <alignment vertical="center"/>
      <protection hidden="1"/>
    </xf>
    <xf numFmtId="166" fontId="1" fillId="5" borderId="0" xfId="0" applyNumberFormat="1" applyFont="1" applyFill="1" applyProtection="1">
      <protection hidden="1"/>
    </xf>
    <xf numFmtId="164" fontId="0" fillId="3" borderId="0" xfId="0" applyNumberFormat="1" applyFill="1" applyProtection="1">
      <protection hidden="1"/>
    </xf>
    <xf numFmtId="165" fontId="0" fillId="3" borderId="0" xfId="0" applyNumberFormat="1" applyFill="1" applyProtection="1">
      <protection hidden="1"/>
    </xf>
    <xf numFmtId="167" fontId="0" fillId="3" borderId="0" xfId="0" applyNumberFormat="1" applyFill="1" applyAlignment="1" applyProtection="1">
      <alignment horizontal="left"/>
      <protection hidden="1"/>
    </xf>
    <xf numFmtId="166" fontId="0" fillId="6" borderId="0" xfId="0" applyNumberFormat="1" applyFill="1" applyProtection="1">
      <protection hidden="1"/>
    </xf>
    <xf numFmtId="166" fontId="0" fillId="3" borderId="0" xfId="0" applyNumberFormat="1" applyFill="1" applyProtection="1">
      <protection hidden="1"/>
    </xf>
    <xf numFmtId="0" fontId="1" fillId="3" borderId="0" xfId="0" applyFont="1" applyFill="1" applyProtection="1">
      <protection hidden="1"/>
    </xf>
    <xf numFmtId="168" fontId="0" fillId="3" borderId="0" xfId="0" applyNumberFormat="1" applyFill="1" applyProtection="1">
      <protection hidden="1"/>
    </xf>
    <xf numFmtId="166" fontId="1" fillId="3" borderId="0" xfId="0" applyNumberFormat="1" applyFont="1" applyFill="1" applyProtection="1">
      <protection hidden="1"/>
    </xf>
    <xf numFmtId="0" fontId="5" fillId="3" borderId="1" xfId="0" applyFont="1" applyFill="1" applyBorder="1" applyAlignment="1" applyProtection="1">
      <alignment vertical="center"/>
      <protection hidden="1"/>
    </xf>
    <xf numFmtId="0" fontId="1" fillId="3" borderId="1" xfId="0" applyFont="1" applyFill="1" applyBorder="1" applyProtection="1">
      <protection hidden="1"/>
    </xf>
    <xf numFmtId="166" fontId="1" fillId="3" borderId="1" xfId="0" applyNumberFormat="1" applyFont="1" applyFill="1" applyBorder="1" applyProtection="1">
      <protection hidden="1"/>
    </xf>
    <xf numFmtId="0" fontId="5" fillId="3" borderId="0" xfId="0" applyFont="1" applyFill="1" applyBorder="1" applyAlignment="1" applyProtection="1">
      <alignment vertical="center"/>
      <protection hidden="1"/>
    </xf>
    <xf numFmtId="0" fontId="1" fillId="3" borderId="0" xfId="0" applyFont="1" applyFill="1" applyBorder="1" applyProtection="1">
      <protection hidden="1"/>
    </xf>
    <xf numFmtId="166" fontId="1" fillId="3" borderId="0" xfId="0" applyNumberFormat="1" applyFont="1" applyFill="1" applyBorder="1" applyProtection="1">
      <protection hidden="1"/>
    </xf>
    <xf numFmtId="0" fontId="7" fillId="2" borderId="0" xfId="0" applyFont="1" applyFill="1" applyBorder="1" applyProtection="1">
      <protection hidden="1"/>
    </xf>
    <xf numFmtId="0" fontId="7" fillId="2" borderId="0" xfId="0" applyFont="1" applyFill="1" applyBorder="1" applyAlignment="1" applyProtection="1">
      <alignment wrapText="1"/>
      <protection hidden="1"/>
    </xf>
    <xf numFmtId="10" fontId="7" fillId="2" borderId="0" xfId="0" applyNumberFormat="1" applyFont="1" applyFill="1" applyBorder="1" applyProtection="1">
      <protection hidden="1"/>
    </xf>
    <xf numFmtId="171" fontId="0" fillId="2" borderId="0" xfId="0" applyNumberFormat="1" applyFill="1" applyProtection="1">
      <protection locked="0" hidden="1"/>
    </xf>
    <xf numFmtId="171" fontId="0" fillId="4" borderId="0" xfId="0" applyNumberFormat="1" applyFont="1" applyFill="1" applyProtection="1">
      <protection hidden="1"/>
    </xf>
    <xf numFmtId="171" fontId="0" fillId="4" borderId="0" xfId="0" applyNumberFormat="1" applyFill="1" applyProtection="1">
      <protection hidden="1"/>
    </xf>
    <xf numFmtId="172" fontId="0" fillId="2" borderId="0" xfId="0" applyNumberFormat="1" applyFont="1" applyFill="1" applyProtection="1">
      <protection locked="0" hidden="1"/>
    </xf>
    <xf numFmtId="0" fontId="0" fillId="3" borderId="0" xfId="0" applyFont="1" applyFill="1" applyAlignment="1" applyProtection="1">
      <alignment horizontal="justify" wrapText="1"/>
      <protection hidden="1"/>
    </xf>
    <xf numFmtId="0" fontId="8" fillId="3" borderId="0" xfId="0" applyFont="1" applyFill="1" applyProtection="1">
      <protection hidden="1"/>
    </xf>
    <xf numFmtId="171" fontId="0" fillId="3" borderId="0" xfId="0" applyNumberFormat="1" applyFill="1" applyProtection="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7"/>
  <sheetViews>
    <sheetView tabSelected="1" workbookViewId="0">
      <selection activeCell="D21" sqref="D21"/>
    </sheetView>
  </sheetViews>
  <sheetFormatPr baseColWidth="10" defaultRowHeight="15" x14ac:dyDescent="0.25"/>
  <cols>
    <col min="1" max="2" width="11.42578125" style="1"/>
    <col min="3" max="3" width="55.28515625" style="1" customWidth="1"/>
    <col min="4" max="4" width="12.42578125" style="1" customWidth="1"/>
    <col min="5" max="5" width="13.140625" style="1" customWidth="1"/>
    <col min="6" max="6" width="6.85546875" style="1" customWidth="1"/>
    <col min="7" max="26" width="11.42578125" style="1"/>
    <col min="27" max="27" width="25.85546875" style="37" customWidth="1"/>
    <col min="28" max="28" width="11.42578125" style="37" customWidth="1"/>
    <col min="29" max="79" width="11.42578125" style="1"/>
    <col min="80" max="16384" width="11.42578125" style="5"/>
  </cols>
  <sheetData>
    <row r="1" spans="1:79" x14ac:dyDescent="0.25">
      <c r="B1" s="4"/>
      <c r="C1" s="4"/>
      <c r="D1" s="4"/>
      <c r="E1" s="4"/>
      <c r="F1" s="4"/>
      <c r="G1" s="4"/>
      <c r="H1" s="4"/>
    </row>
    <row r="2" spans="1:79" x14ac:dyDescent="0.25">
      <c r="B2" s="4"/>
      <c r="C2" s="4"/>
      <c r="D2" s="4"/>
      <c r="E2" s="4"/>
      <c r="F2" s="4"/>
      <c r="G2" s="4"/>
      <c r="H2" s="4"/>
    </row>
    <row r="3" spans="1:79" ht="21" x14ac:dyDescent="0.35">
      <c r="B3" s="4"/>
      <c r="C3" s="45" t="s">
        <v>8</v>
      </c>
      <c r="D3" s="6"/>
      <c r="E3" s="6"/>
      <c r="F3" s="6"/>
      <c r="G3" s="6"/>
      <c r="H3" s="6"/>
      <c r="I3" s="2"/>
      <c r="J3" s="2"/>
      <c r="K3" s="2"/>
      <c r="L3" s="2"/>
      <c r="M3" s="2"/>
      <c r="N3" s="2"/>
      <c r="O3" s="2"/>
      <c r="P3" s="2"/>
      <c r="Q3" s="2"/>
      <c r="R3" s="2"/>
      <c r="S3" s="2"/>
      <c r="T3" s="2"/>
      <c r="U3" s="2"/>
      <c r="V3" s="2"/>
      <c r="W3" s="2"/>
      <c r="X3" s="2"/>
      <c r="Y3" s="2"/>
      <c r="Z3" s="2"/>
      <c r="AC3" s="2"/>
    </row>
    <row r="4" spans="1:79" x14ac:dyDescent="0.25">
      <c r="B4" s="4"/>
      <c r="C4" s="7" t="s">
        <v>9</v>
      </c>
      <c r="D4" s="6"/>
      <c r="E4" s="6"/>
      <c r="F4" s="6"/>
      <c r="G4" s="6"/>
      <c r="H4" s="6"/>
      <c r="I4" s="2"/>
      <c r="J4" s="2"/>
      <c r="K4" s="2"/>
      <c r="L4" s="2"/>
      <c r="M4" s="2"/>
      <c r="N4" s="2"/>
      <c r="O4" s="2"/>
      <c r="P4" s="2"/>
      <c r="Q4" s="2"/>
      <c r="R4" s="2"/>
      <c r="S4" s="2"/>
      <c r="T4" s="2"/>
      <c r="U4" s="2"/>
      <c r="V4" s="2"/>
      <c r="W4" s="2"/>
      <c r="X4" s="2"/>
      <c r="Y4" s="2"/>
      <c r="Z4" s="2"/>
      <c r="AC4" s="2"/>
    </row>
    <row r="5" spans="1:79" x14ac:dyDescent="0.25">
      <c r="B5" s="4"/>
      <c r="C5" s="6"/>
      <c r="D5" s="6"/>
      <c r="E5" s="6"/>
      <c r="F5" s="6"/>
      <c r="G5" s="6"/>
      <c r="H5" s="6"/>
      <c r="I5" s="2"/>
      <c r="J5" s="2"/>
      <c r="K5" s="2"/>
      <c r="L5" s="2"/>
      <c r="M5" s="2"/>
      <c r="N5" s="2"/>
      <c r="O5" s="2"/>
      <c r="P5" s="2"/>
      <c r="Q5" s="2"/>
      <c r="R5" s="2"/>
      <c r="S5" s="2"/>
      <c r="T5" s="2"/>
      <c r="U5" s="2"/>
      <c r="V5" s="2"/>
      <c r="W5" s="2"/>
      <c r="X5" s="2"/>
      <c r="Y5" s="2"/>
      <c r="Z5" s="2"/>
      <c r="AC5" s="2"/>
    </row>
    <row r="6" spans="1:79" ht="30" customHeight="1" x14ac:dyDescent="0.25">
      <c r="B6" s="4"/>
      <c r="C6" s="44" t="s">
        <v>5</v>
      </c>
      <c r="D6" s="44"/>
      <c r="E6" s="44"/>
      <c r="F6" s="44"/>
      <c r="G6" s="44"/>
      <c r="H6" s="6"/>
      <c r="I6" s="2"/>
      <c r="J6" s="2"/>
      <c r="K6" s="2"/>
      <c r="L6" s="2"/>
      <c r="M6" s="2"/>
      <c r="N6" s="2"/>
      <c r="O6" s="2"/>
      <c r="P6" s="2"/>
      <c r="Q6" s="2"/>
      <c r="R6" s="2"/>
      <c r="S6" s="2"/>
      <c r="T6" s="2"/>
      <c r="U6" s="2"/>
      <c r="V6" s="2"/>
      <c r="W6" s="2"/>
      <c r="X6" s="2"/>
      <c r="Y6" s="2"/>
      <c r="Z6" s="2"/>
      <c r="AC6" s="2"/>
    </row>
    <row r="7" spans="1:79" ht="3" customHeight="1" x14ac:dyDescent="0.25">
      <c r="B7" s="4"/>
      <c r="C7" s="8"/>
      <c r="D7" s="8"/>
      <c r="E7" s="8"/>
      <c r="F7" s="8"/>
      <c r="G7" s="8"/>
      <c r="H7" s="6"/>
      <c r="I7" s="2"/>
      <c r="J7" s="2"/>
      <c r="K7" s="2"/>
      <c r="L7" s="2"/>
      <c r="M7" s="2"/>
      <c r="N7" s="2"/>
      <c r="O7" s="2"/>
      <c r="P7" s="2"/>
      <c r="Q7" s="2"/>
      <c r="R7" s="2"/>
      <c r="S7" s="2"/>
      <c r="T7" s="2"/>
      <c r="U7" s="2"/>
      <c r="V7" s="2"/>
      <c r="W7" s="2"/>
      <c r="X7" s="2"/>
      <c r="Y7" s="2"/>
      <c r="Z7" s="2"/>
      <c r="AC7" s="2"/>
    </row>
    <row r="8" spans="1:79" ht="45" customHeight="1" x14ac:dyDescent="0.25">
      <c r="B8" s="4"/>
      <c r="C8" s="44" t="s">
        <v>33</v>
      </c>
      <c r="D8" s="44"/>
      <c r="E8" s="44"/>
      <c r="F8" s="44"/>
      <c r="G8" s="44"/>
      <c r="H8" s="6"/>
      <c r="I8" s="2"/>
      <c r="J8" s="2"/>
      <c r="K8" s="2"/>
      <c r="L8" s="2"/>
      <c r="M8" s="2"/>
      <c r="N8" s="2"/>
      <c r="O8" s="2"/>
      <c r="P8" s="2"/>
      <c r="Q8" s="2"/>
      <c r="R8" s="2"/>
      <c r="S8" s="2"/>
      <c r="T8" s="2"/>
      <c r="U8" s="2"/>
      <c r="V8" s="2"/>
      <c r="W8" s="2"/>
      <c r="X8" s="2"/>
      <c r="Y8" s="2"/>
      <c r="Z8" s="2"/>
      <c r="AC8" s="2"/>
    </row>
    <row r="9" spans="1:79" ht="3" customHeight="1" x14ac:dyDescent="0.25">
      <c r="B9" s="4"/>
      <c r="C9" s="8"/>
      <c r="D9" s="8"/>
      <c r="E9" s="8"/>
      <c r="F9" s="8"/>
      <c r="G9" s="8"/>
      <c r="H9" s="6"/>
      <c r="I9" s="2"/>
      <c r="J9" s="2"/>
      <c r="K9" s="2"/>
      <c r="L9" s="2"/>
      <c r="M9" s="2"/>
      <c r="N9" s="2"/>
      <c r="O9" s="2"/>
      <c r="P9" s="2"/>
      <c r="Q9" s="2"/>
      <c r="R9" s="2"/>
      <c r="S9" s="2"/>
      <c r="T9" s="2"/>
      <c r="U9" s="2"/>
      <c r="V9" s="2"/>
      <c r="W9" s="2"/>
      <c r="X9" s="2"/>
      <c r="Y9" s="2"/>
      <c r="Z9" s="2"/>
      <c r="AC9" s="2"/>
    </row>
    <row r="10" spans="1:79" x14ac:dyDescent="0.25">
      <c r="B10" s="4"/>
      <c r="C10" s="6"/>
      <c r="D10" s="6"/>
      <c r="E10" s="6"/>
      <c r="F10" s="6"/>
      <c r="G10" s="6"/>
      <c r="H10" s="6"/>
      <c r="I10" s="2"/>
      <c r="J10" s="2"/>
      <c r="K10" s="2"/>
      <c r="L10" s="2"/>
      <c r="M10" s="2"/>
      <c r="N10" s="2"/>
      <c r="O10" s="2"/>
      <c r="P10" s="2"/>
      <c r="Q10" s="2"/>
      <c r="R10" s="2"/>
      <c r="S10" s="2"/>
      <c r="T10" s="2"/>
      <c r="U10" s="2"/>
      <c r="V10" s="2"/>
      <c r="W10" s="2"/>
      <c r="X10" s="2"/>
      <c r="Y10" s="2"/>
      <c r="Z10" s="2"/>
      <c r="AC10" s="2"/>
    </row>
    <row r="11" spans="1:79" s="13" customFormat="1" ht="15.75" x14ac:dyDescent="0.25">
      <c r="A11" s="9"/>
      <c r="B11" s="10"/>
      <c r="C11" s="11" t="s">
        <v>13</v>
      </c>
      <c r="D11" s="12"/>
      <c r="E11" s="12"/>
      <c r="F11" s="12"/>
      <c r="G11" s="12"/>
      <c r="H11" s="12"/>
      <c r="I11" s="3"/>
      <c r="J11" s="3"/>
      <c r="K11" s="3"/>
      <c r="L11" s="3"/>
      <c r="M11" s="3"/>
      <c r="N11" s="3"/>
      <c r="O11" s="3"/>
      <c r="P11" s="3"/>
      <c r="Q11" s="3"/>
      <c r="R11" s="3"/>
      <c r="S11" s="3"/>
      <c r="T11" s="3"/>
      <c r="U11" s="3"/>
      <c r="V11" s="3"/>
      <c r="W11" s="3"/>
      <c r="X11" s="3"/>
      <c r="Y11" s="3"/>
      <c r="Z11" s="3"/>
      <c r="AA11" s="38"/>
      <c r="AB11" s="38"/>
      <c r="AC11" s="3"/>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s="13" customFormat="1" ht="3" customHeight="1" x14ac:dyDescent="0.25">
      <c r="A12" s="9"/>
      <c r="B12" s="10"/>
      <c r="C12" s="11"/>
      <c r="D12" s="12"/>
      <c r="E12" s="12"/>
      <c r="F12" s="12"/>
      <c r="G12" s="12"/>
      <c r="H12" s="12"/>
      <c r="I12" s="3"/>
      <c r="J12" s="3"/>
      <c r="K12" s="3"/>
      <c r="L12" s="3"/>
      <c r="M12" s="3"/>
      <c r="N12" s="3"/>
      <c r="O12" s="3"/>
      <c r="P12" s="3"/>
      <c r="Q12" s="3"/>
      <c r="R12" s="3"/>
      <c r="S12" s="3"/>
      <c r="T12" s="3"/>
      <c r="U12" s="3"/>
      <c r="V12" s="3"/>
      <c r="W12" s="3"/>
      <c r="X12" s="3"/>
      <c r="Y12" s="3"/>
      <c r="Z12" s="3"/>
      <c r="AA12" s="38"/>
      <c r="AB12" s="38"/>
      <c r="AC12" s="3"/>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row>
    <row r="13" spans="1:79" x14ac:dyDescent="0.25">
      <c r="B13" s="4"/>
      <c r="C13" s="14" t="s">
        <v>14</v>
      </c>
      <c r="D13" s="6"/>
      <c r="E13" s="6"/>
      <c r="F13" s="6"/>
      <c r="G13" s="6"/>
      <c r="H13" s="6"/>
      <c r="I13" s="2"/>
      <c r="J13" s="2"/>
      <c r="K13" s="2"/>
      <c r="L13" s="2"/>
      <c r="M13" s="2"/>
      <c r="N13" s="2"/>
      <c r="O13" s="2"/>
      <c r="P13" s="2"/>
      <c r="Q13" s="2"/>
      <c r="R13" s="2"/>
      <c r="S13" s="2"/>
      <c r="T13" s="2"/>
      <c r="U13" s="2"/>
      <c r="V13" s="2"/>
      <c r="W13" s="2"/>
      <c r="X13" s="2"/>
      <c r="Y13" s="2"/>
      <c r="Z13" s="2"/>
      <c r="AC13" s="2"/>
    </row>
    <row r="14" spans="1:79" x14ac:dyDescent="0.25">
      <c r="B14" s="4"/>
      <c r="C14" s="6" t="s">
        <v>0</v>
      </c>
      <c r="D14" s="43"/>
      <c r="E14" s="6"/>
      <c r="F14" s="6"/>
      <c r="G14" s="6"/>
      <c r="H14" s="6"/>
      <c r="I14" s="2"/>
      <c r="J14" s="2"/>
      <c r="K14" s="2"/>
      <c r="L14" s="2"/>
      <c r="M14" s="2"/>
      <c r="N14" s="2"/>
      <c r="O14" s="2"/>
      <c r="P14" s="2"/>
      <c r="Q14" s="2"/>
      <c r="R14" s="2"/>
      <c r="S14" s="2"/>
      <c r="T14" s="2"/>
      <c r="U14" s="2"/>
      <c r="V14" s="2"/>
      <c r="W14" s="2"/>
      <c r="X14" s="2"/>
      <c r="Y14" s="2"/>
      <c r="Z14" s="2"/>
      <c r="AA14" s="37" t="s">
        <v>11</v>
      </c>
      <c r="AB14" s="37">
        <v>8</v>
      </c>
      <c r="AC14" s="2"/>
    </row>
    <row r="15" spans="1:79" ht="3" customHeight="1" x14ac:dyDescent="0.25">
      <c r="B15" s="4"/>
      <c r="C15" s="6"/>
      <c r="D15" s="15"/>
      <c r="E15" s="6"/>
      <c r="F15" s="6"/>
      <c r="G15" s="6"/>
      <c r="H15" s="6"/>
      <c r="I15" s="2"/>
      <c r="J15" s="2"/>
      <c r="K15" s="2"/>
      <c r="L15" s="2"/>
      <c r="M15" s="2"/>
      <c r="N15" s="2"/>
      <c r="O15" s="2"/>
      <c r="P15" s="2"/>
      <c r="Q15" s="2"/>
      <c r="R15" s="2"/>
      <c r="S15" s="2"/>
      <c r="T15" s="2"/>
      <c r="U15" s="2"/>
      <c r="V15" s="2"/>
      <c r="W15" s="2"/>
      <c r="X15" s="2"/>
      <c r="Y15" s="2"/>
      <c r="Z15" s="2"/>
      <c r="AC15" s="2"/>
    </row>
    <row r="16" spans="1:79" x14ac:dyDescent="0.25">
      <c r="B16" s="4"/>
      <c r="C16" s="6" t="s">
        <v>1</v>
      </c>
      <c r="D16" s="43"/>
      <c r="E16" s="6"/>
      <c r="F16" s="6"/>
      <c r="G16" s="6"/>
      <c r="H16" s="6"/>
      <c r="I16" s="2"/>
      <c r="J16" s="2"/>
      <c r="K16" s="2"/>
      <c r="L16" s="2"/>
      <c r="M16" s="2"/>
      <c r="N16" s="2"/>
      <c r="O16" s="2"/>
      <c r="P16" s="2"/>
      <c r="Q16" s="2"/>
      <c r="R16" s="2"/>
      <c r="S16" s="2"/>
      <c r="T16" s="2"/>
      <c r="U16" s="2"/>
      <c r="V16" s="2"/>
      <c r="W16" s="2"/>
      <c r="X16" s="2"/>
      <c r="Y16" s="2"/>
      <c r="Z16" s="2"/>
      <c r="AA16" s="37" t="s">
        <v>12</v>
      </c>
      <c r="AB16" s="37">
        <v>5</v>
      </c>
      <c r="AC16" s="2"/>
    </row>
    <row r="17" spans="2:29" s="1" customFormat="1" ht="3" customHeight="1" x14ac:dyDescent="0.25">
      <c r="B17" s="4"/>
      <c r="C17" s="6"/>
      <c r="D17" s="15"/>
      <c r="E17" s="6"/>
      <c r="F17" s="6"/>
      <c r="G17" s="6"/>
      <c r="H17" s="6"/>
      <c r="I17" s="2"/>
      <c r="J17" s="2"/>
      <c r="K17" s="2"/>
      <c r="L17" s="2"/>
      <c r="M17" s="2"/>
      <c r="N17" s="2"/>
      <c r="O17" s="2"/>
      <c r="P17" s="2"/>
      <c r="Q17" s="2"/>
      <c r="R17" s="2"/>
      <c r="S17" s="2"/>
      <c r="T17" s="2"/>
      <c r="U17" s="2"/>
      <c r="V17" s="2"/>
      <c r="W17" s="2"/>
      <c r="X17" s="2"/>
      <c r="Y17" s="2"/>
      <c r="Z17" s="2"/>
      <c r="AA17" s="37"/>
      <c r="AB17" s="37"/>
      <c r="AC17" s="2"/>
    </row>
    <row r="18" spans="2:29" s="1" customFormat="1" x14ac:dyDescent="0.25">
      <c r="B18" s="4"/>
      <c r="C18" s="6" t="s">
        <v>28</v>
      </c>
      <c r="D18" s="16">
        <v>2022</v>
      </c>
      <c r="E18" s="6"/>
      <c r="F18" s="6"/>
      <c r="G18" s="6"/>
      <c r="H18" s="6"/>
      <c r="I18" s="2"/>
      <c r="J18" s="2"/>
      <c r="K18" s="2"/>
      <c r="L18" s="2"/>
      <c r="M18" s="2"/>
      <c r="N18" s="2"/>
      <c r="O18" s="2"/>
      <c r="P18" s="2"/>
      <c r="Q18" s="2"/>
      <c r="R18" s="2"/>
      <c r="S18" s="2"/>
      <c r="T18" s="2"/>
      <c r="U18" s="2"/>
      <c r="V18" s="2"/>
      <c r="W18" s="2"/>
      <c r="X18" s="2"/>
      <c r="Y18" s="2"/>
      <c r="Z18" s="2"/>
      <c r="AA18" s="37"/>
      <c r="AB18" s="37"/>
      <c r="AC18" s="2"/>
    </row>
    <row r="19" spans="2:29" s="1" customFormat="1" x14ac:dyDescent="0.25">
      <c r="B19" s="4"/>
      <c r="C19" s="6"/>
      <c r="D19" s="6"/>
      <c r="E19" s="6"/>
      <c r="F19" s="6"/>
      <c r="G19" s="6"/>
      <c r="H19" s="6"/>
      <c r="I19" s="2"/>
      <c r="J19" s="2"/>
      <c r="K19" s="2"/>
      <c r="L19" s="2"/>
      <c r="M19" s="2"/>
      <c r="N19" s="2"/>
      <c r="O19" s="2"/>
      <c r="P19" s="2"/>
      <c r="Q19" s="2"/>
      <c r="R19" s="2"/>
      <c r="S19" s="2"/>
      <c r="T19" s="2"/>
      <c r="U19" s="2"/>
      <c r="V19" s="2"/>
      <c r="W19" s="2"/>
      <c r="X19" s="2"/>
      <c r="Y19" s="2"/>
      <c r="Z19" s="2"/>
      <c r="AA19" s="37" t="s">
        <v>16</v>
      </c>
      <c r="AB19" s="39">
        <v>0.2</v>
      </c>
      <c r="AC19" s="2"/>
    </row>
    <row r="20" spans="2:29" s="1" customFormat="1" x14ac:dyDescent="0.25">
      <c r="B20" s="4"/>
      <c r="C20" s="14" t="s">
        <v>15</v>
      </c>
      <c r="D20" s="4"/>
      <c r="E20" s="6"/>
      <c r="F20" s="6"/>
      <c r="G20" s="6"/>
      <c r="H20" s="6"/>
      <c r="J20" s="2"/>
      <c r="K20" s="2"/>
      <c r="L20" s="2"/>
      <c r="M20" s="2"/>
      <c r="N20" s="2"/>
      <c r="O20" s="2"/>
      <c r="P20" s="2"/>
      <c r="Q20" s="2"/>
      <c r="R20" s="2"/>
      <c r="S20" s="2"/>
      <c r="T20" s="2"/>
      <c r="U20" s="2"/>
      <c r="V20" s="2"/>
      <c r="W20" s="2"/>
      <c r="X20" s="2"/>
      <c r="Y20" s="2"/>
      <c r="Z20" s="2"/>
      <c r="AA20" s="37" t="s">
        <v>17</v>
      </c>
      <c r="AB20" s="39">
        <v>0.09</v>
      </c>
      <c r="AC20" s="2"/>
    </row>
    <row r="21" spans="2:29" s="1" customFormat="1" x14ac:dyDescent="0.25">
      <c r="B21" s="4"/>
      <c r="C21" s="6" t="s">
        <v>3</v>
      </c>
      <c r="D21" s="40"/>
      <c r="E21" s="17" t="str">
        <f>IF(D21="","",IF(D21&gt;D14*AB16,"","klein im Vergleich zur Wohnnutzfläche!"))</f>
        <v/>
      </c>
      <c r="F21" s="6"/>
      <c r="G21" s="6"/>
      <c r="H21" s="6"/>
      <c r="I21" s="2"/>
      <c r="J21" s="2"/>
      <c r="K21" s="2"/>
      <c r="L21" s="2"/>
      <c r="M21" s="2"/>
      <c r="N21" s="2"/>
      <c r="O21" s="2"/>
      <c r="P21" s="2"/>
      <c r="Q21" s="2"/>
      <c r="R21" s="2"/>
      <c r="S21" s="2"/>
      <c r="T21" s="2"/>
      <c r="U21" s="2"/>
      <c r="V21" s="2"/>
      <c r="W21" s="2"/>
      <c r="X21" s="2"/>
      <c r="Y21" s="2"/>
      <c r="Z21" s="2"/>
      <c r="AA21" s="37" t="s">
        <v>18</v>
      </c>
      <c r="AB21" s="39">
        <v>2.5000000000000001E-2</v>
      </c>
      <c r="AC21" s="2"/>
    </row>
    <row r="22" spans="2:29" s="1" customFormat="1" ht="3" customHeight="1" x14ac:dyDescent="0.25">
      <c r="B22" s="4"/>
      <c r="C22" s="6"/>
      <c r="D22" s="18"/>
      <c r="E22" s="17"/>
      <c r="F22" s="6"/>
      <c r="G22" s="6"/>
      <c r="H22" s="6"/>
      <c r="I22" s="2"/>
      <c r="J22" s="2"/>
      <c r="K22" s="2"/>
      <c r="L22" s="2"/>
      <c r="M22" s="2"/>
      <c r="N22" s="2"/>
      <c r="O22" s="2"/>
      <c r="P22" s="2"/>
      <c r="Q22" s="2"/>
      <c r="R22" s="2"/>
      <c r="S22" s="2"/>
      <c r="T22" s="2"/>
      <c r="U22" s="2"/>
      <c r="V22" s="2"/>
      <c r="W22" s="2"/>
      <c r="X22" s="2"/>
      <c r="Y22" s="2"/>
      <c r="Z22" s="2"/>
      <c r="AA22" s="37"/>
      <c r="AB22" s="39"/>
      <c r="AC22" s="2"/>
    </row>
    <row r="23" spans="2:29" s="1" customFormat="1" x14ac:dyDescent="0.25">
      <c r="B23" s="4"/>
      <c r="C23" s="6" t="s">
        <v>2</v>
      </c>
      <c r="D23" s="40"/>
      <c r="E23" s="17" t="str">
        <f>IF(D23="","",IF(D23&gt;D34*AB19/2,"","klein im Vergleich zur Gesamtbaumasse!"))</f>
        <v/>
      </c>
      <c r="F23" s="6"/>
      <c r="G23" s="6"/>
      <c r="H23" s="6"/>
      <c r="I23" s="2"/>
      <c r="J23" s="2"/>
      <c r="K23" s="2"/>
      <c r="L23" s="2"/>
      <c r="M23" s="2"/>
      <c r="N23" s="2"/>
      <c r="O23" s="2"/>
      <c r="P23" s="2"/>
      <c r="Q23" s="2"/>
      <c r="R23" s="2"/>
      <c r="S23" s="2"/>
      <c r="T23" s="2"/>
      <c r="U23" s="2"/>
      <c r="V23" s="2"/>
      <c r="W23" s="2"/>
      <c r="X23" s="2"/>
      <c r="Y23" s="2"/>
      <c r="Z23" s="2"/>
      <c r="AA23" s="37" t="s">
        <v>19</v>
      </c>
      <c r="AB23" s="37">
        <v>0.5</v>
      </c>
      <c r="AC23" s="2"/>
    </row>
    <row r="24" spans="2:29" s="1" customFormat="1" ht="3" customHeight="1" x14ac:dyDescent="0.25">
      <c r="B24" s="4"/>
      <c r="C24" s="6"/>
      <c r="D24" s="18"/>
      <c r="E24" s="17"/>
      <c r="F24" s="6"/>
      <c r="G24" s="6"/>
      <c r="H24" s="6"/>
      <c r="I24" s="2"/>
      <c r="J24" s="2"/>
      <c r="K24" s="2"/>
      <c r="L24" s="2"/>
      <c r="M24" s="2"/>
      <c r="N24" s="2"/>
      <c r="O24" s="2"/>
      <c r="P24" s="2"/>
      <c r="Q24" s="2"/>
      <c r="R24" s="2"/>
      <c r="S24" s="2"/>
      <c r="T24" s="2"/>
      <c r="U24" s="2"/>
      <c r="V24" s="2"/>
      <c r="W24" s="2"/>
      <c r="X24" s="2"/>
      <c r="Y24" s="2"/>
      <c r="Z24" s="2"/>
      <c r="AA24" s="37"/>
      <c r="AB24" s="37"/>
      <c r="AC24" s="2"/>
    </row>
    <row r="25" spans="2:29" s="1" customFormat="1" x14ac:dyDescent="0.25">
      <c r="B25" s="4"/>
      <c r="C25" s="6" t="s">
        <v>6</v>
      </c>
      <c r="D25" s="40">
        <v>0</v>
      </c>
      <c r="E25" s="17"/>
      <c r="F25" s="6"/>
      <c r="G25" s="6"/>
      <c r="H25" s="6"/>
      <c r="I25" s="2"/>
      <c r="J25" s="2"/>
      <c r="K25" s="2"/>
      <c r="L25" s="2"/>
      <c r="M25" s="2"/>
      <c r="N25" s="2"/>
      <c r="O25" s="2"/>
      <c r="P25" s="2"/>
      <c r="Q25" s="2"/>
      <c r="R25" s="2"/>
      <c r="S25" s="2"/>
      <c r="T25" s="2"/>
      <c r="U25" s="2"/>
      <c r="V25" s="2"/>
      <c r="W25" s="2"/>
      <c r="X25" s="2"/>
      <c r="Y25" s="2"/>
      <c r="Z25" s="2"/>
      <c r="AA25" s="37" t="s">
        <v>23</v>
      </c>
      <c r="AB25" s="37">
        <v>8.375</v>
      </c>
      <c r="AC25" s="2"/>
    </row>
    <row r="26" spans="2:29" s="1" customFormat="1" ht="3" customHeight="1" x14ac:dyDescent="0.25">
      <c r="B26" s="4"/>
      <c r="C26" s="6"/>
      <c r="D26" s="18"/>
      <c r="E26" s="17"/>
      <c r="F26" s="6"/>
      <c r="G26" s="6"/>
      <c r="H26" s="6"/>
      <c r="I26" s="2"/>
      <c r="J26" s="2"/>
      <c r="K26" s="2"/>
      <c r="L26" s="2"/>
      <c r="M26" s="2"/>
      <c r="N26" s="2"/>
      <c r="O26" s="2"/>
      <c r="P26" s="2"/>
      <c r="Q26" s="2"/>
      <c r="R26" s="2"/>
      <c r="S26" s="2"/>
      <c r="T26" s="2"/>
      <c r="U26" s="2"/>
      <c r="V26" s="2"/>
      <c r="W26" s="2"/>
      <c r="X26" s="2"/>
      <c r="Y26" s="2"/>
      <c r="Z26" s="2"/>
      <c r="AA26" s="37"/>
      <c r="AB26" s="37"/>
      <c r="AC26" s="2"/>
    </row>
    <row r="27" spans="2:29" s="1" customFormat="1" x14ac:dyDescent="0.25">
      <c r="B27" s="4"/>
      <c r="C27" s="6" t="s">
        <v>7</v>
      </c>
      <c r="D27" s="40">
        <v>0</v>
      </c>
      <c r="E27" s="17"/>
      <c r="F27" s="6"/>
      <c r="G27" s="6"/>
      <c r="H27" s="6"/>
      <c r="I27" s="2"/>
      <c r="J27" s="2"/>
      <c r="K27" s="2"/>
      <c r="L27" s="2"/>
      <c r="M27" s="2"/>
      <c r="N27" s="2"/>
      <c r="O27" s="2"/>
      <c r="P27" s="2"/>
      <c r="Q27" s="2"/>
      <c r="R27" s="2"/>
      <c r="S27" s="2"/>
      <c r="T27" s="2"/>
      <c r="U27" s="2"/>
      <c r="V27" s="2"/>
      <c r="W27" s="2"/>
      <c r="X27" s="2"/>
      <c r="Y27" s="2"/>
      <c r="Z27" s="2"/>
      <c r="AA27" s="37"/>
      <c r="AB27" s="37"/>
      <c r="AC27" s="2"/>
    </row>
    <row r="28" spans="2:29" s="1" customFormat="1" x14ac:dyDescent="0.25">
      <c r="B28" s="4"/>
      <c r="C28" s="4"/>
      <c r="D28" s="4"/>
      <c r="E28" s="6"/>
      <c r="F28" s="6"/>
      <c r="G28" s="6"/>
      <c r="H28" s="6"/>
      <c r="I28" s="2"/>
      <c r="J28" s="2"/>
      <c r="K28" s="2"/>
      <c r="L28" s="2"/>
      <c r="M28" s="2"/>
      <c r="N28" s="2"/>
      <c r="O28" s="2"/>
      <c r="P28" s="2"/>
      <c r="Q28" s="2"/>
      <c r="R28" s="2"/>
      <c r="S28" s="2"/>
      <c r="T28" s="2"/>
      <c r="U28" s="2"/>
      <c r="V28" s="2"/>
      <c r="W28" s="2"/>
      <c r="X28" s="2"/>
      <c r="Y28" s="2"/>
      <c r="Z28" s="2"/>
      <c r="AA28" s="37" t="s">
        <v>29</v>
      </c>
      <c r="AB28" s="37"/>
      <c r="AC28" s="2"/>
    </row>
    <row r="29" spans="2:29" s="1" customFormat="1" x14ac:dyDescent="0.25">
      <c r="B29" s="4"/>
      <c r="C29" s="4"/>
      <c r="D29" s="4"/>
      <c r="E29" s="6"/>
      <c r="F29" s="6"/>
      <c r="G29" s="6"/>
      <c r="H29" s="6"/>
      <c r="I29" s="2"/>
      <c r="J29" s="2"/>
      <c r="K29" s="2"/>
      <c r="L29" s="2"/>
      <c r="M29" s="2"/>
      <c r="N29" s="2"/>
      <c r="O29" s="2"/>
      <c r="P29" s="2"/>
      <c r="Q29" s="2"/>
      <c r="R29" s="2"/>
      <c r="S29" s="2"/>
      <c r="T29" s="2"/>
      <c r="U29" s="2"/>
      <c r="V29" s="2"/>
      <c r="W29" s="2"/>
      <c r="X29" s="2"/>
      <c r="Y29" s="2"/>
      <c r="Z29" s="2"/>
      <c r="AA29" s="37">
        <v>2020</v>
      </c>
      <c r="AB29" s="37">
        <f>5.27272727*1.1</f>
        <v>5.7999999970000005</v>
      </c>
      <c r="AC29" s="2"/>
    </row>
    <row r="30" spans="2:29" s="1" customFormat="1" ht="15.75" x14ac:dyDescent="0.25">
      <c r="B30" s="4"/>
      <c r="C30" s="11" t="s">
        <v>10</v>
      </c>
      <c r="D30" s="4"/>
      <c r="E30" s="6"/>
      <c r="F30" s="6"/>
      <c r="G30" s="6"/>
      <c r="H30" s="6"/>
      <c r="I30" s="2"/>
      <c r="J30" s="2"/>
      <c r="K30" s="2"/>
      <c r="L30" s="2"/>
      <c r="M30" s="2"/>
      <c r="N30" s="2"/>
      <c r="O30" s="2"/>
      <c r="P30" s="2"/>
      <c r="Q30" s="2"/>
      <c r="R30" s="2"/>
      <c r="S30" s="2"/>
      <c r="T30" s="2"/>
      <c r="U30" s="2"/>
      <c r="V30" s="2"/>
      <c r="W30" s="2"/>
      <c r="X30" s="2"/>
      <c r="Z30" s="2"/>
      <c r="AA30" s="37">
        <v>2021</v>
      </c>
      <c r="AB30" s="37">
        <f>5.27272727*1.1</f>
        <v>5.7999999970000005</v>
      </c>
      <c r="AC30" s="2"/>
    </row>
    <row r="31" spans="2:29" s="1" customFormat="1" ht="3" customHeight="1" x14ac:dyDescent="0.25">
      <c r="B31" s="4"/>
      <c r="C31" s="11"/>
      <c r="D31" s="4"/>
      <c r="E31" s="6"/>
      <c r="F31" s="6"/>
      <c r="G31" s="6"/>
      <c r="H31" s="6"/>
      <c r="I31" s="2"/>
      <c r="J31" s="2"/>
      <c r="K31" s="2"/>
      <c r="L31" s="2"/>
      <c r="M31" s="2"/>
      <c r="N31" s="2"/>
      <c r="O31" s="2"/>
      <c r="P31" s="2"/>
      <c r="Q31" s="2"/>
      <c r="R31" s="2"/>
      <c r="S31" s="2"/>
      <c r="T31" s="2"/>
      <c r="U31" s="2"/>
      <c r="V31" s="2"/>
      <c r="W31" s="2"/>
      <c r="X31" s="2"/>
      <c r="Z31" s="2"/>
      <c r="AA31" s="37"/>
      <c r="AB31" s="37"/>
      <c r="AC31" s="2"/>
    </row>
    <row r="32" spans="2:29" s="1" customFormat="1" x14ac:dyDescent="0.25">
      <c r="B32" s="4"/>
      <c r="C32" s="6" t="s">
        <v>1</v>
      </c>
      <c r="D32" s="41">
        <f>D16</f>
        <v>0</v>
      </c>
      <c r="E32" s="6"/>
      <c r="F32" s="6"/>
      <c r="G32" s="6"/>
      <c r="H32" s="6"/>
      <c r="I32" s="2"/>
      <c r="J32" s="2"/>
      <c r="K32" s="2"/>
      <c r="L32" s="2"/>
      <c r="M32" s="2"/>
      <c r="N32" s="2"/>
      <c r="O32" s="2"/>
      <c r="P32" s="2"/>
      <c r="Q32" s="2"/>
      <c r="R32" s="2"/>
      <c r="S32" s="2"/>
      <c r="T32" s="2"/>
      <c r="U32" s="2"/>
      <c r="V32" s="2"/>
      <c r="W32" s="2"/>
      <c r="X32" s="2"/>
      <c r="Z32" s="2"/>
      <c r="AA32" s="37">
        <v>2022</v>
      </c>
      <c r="AB32" s="37">
        <v>5.93</v>
      </c>
      <c r="AC32" s="2"/>
    </row>
    <row r="33" spans="2:29" s="1" customFormat="1" ht="3" customHeight="1" x14ac:dyDescent="0.25">
      <c r="B33" s="4"/>
      <c r="C33" s="6"/>
      <c r="D33" s="19"/>
      <c r="E33" s="6"/>
      <c r="F33" s="6"/>
      <c r="G33" s="6"/>
      <c r="H33" s="6"/>
      <c r="I33" s="2"/>
      <c r="J33" s="2"/>
      <c r="K33" s="2"/>
      <c r="L33" s="2"/>
      <c r="M33" s="2"/>
      <c r="N33" s="2"/>
      <c r="O33" s="2"/>
      <c r="P33" s="2"/>
      <c r="Q33" s="2"/>
      <c r="R33" s="2"/>
      <c r="S33" s="2"/>
      <c r="T33" s="2"/>
      <c r="U33" s="2"/>
      <c r="V33" s="2"/>
      <c r="W33" s="2"/>
      <c r="X33" s="2"/>
      <c r="Z33" s="2"/>
      <c r="AA33" s="37"/>
      <c r="AB33" s="37"/>
      <c r="AC33" s="2"/>
    </row>
    <row r="34" spans="2:29" s="1" customFormat="1" x14ac:dyDescent="0.25">
      <c r="B34" s="4"/>
      <c r="C34" s="6" t="s">
        <v>3</v>
      </c>
      <c r="D34" s="42">
        <f>IF(D21&gt;D14*AB16,D21,D14*AB14)</f>
        <v>0</v>
      </c>
      <c r="E34" s="6" t="str">
        <f>IF(D34=0,"",IF(D21="","angenommener Wert",""))</f>
        <v/>
      </c>
      <c r="F34" s="6"/>
      <c r="G34" s="6"/>
      <c r="H34" s="6"/>
      <c r="I34" s="2"/>
      <c r="J34" s="2"/>
      <c r="K34" s="2"/>
      <c r="L34" s="2"/>
      <c r="M34" s="2"/>
      <c r="N34" s="2"/>
      <c r="O34" s="2"/>
      <c r="P34" s="2"/>
      <c r="Q34" s="2"/>
      <c r="R34" s="2"/>
      <c r="S34" s="2"/>
      <c r="T34" s="2"/>
      <c r="U34" s="2"/>
      <c r="V34" s="2"/>
      <c r="W34" s="2"/>
      <c r="X34" s="2"/>
      <c r="Y34" s="2"/>
      <c r="Z34" s="2"/>
      <c r="AA34" s="37">
        <v>2023</v>
      </c>
      <c r="AB34" s="37"/>
      <c r="AC34" s="2"/>
    </row>
    <row r="35" spans="2:29" s="1" customFormat="1" ht="3" customHeight="1" x14ac:dyDescent="0.25">
      <c r="B35" s="4"/>
      <c r="C35" s="6"/>
      <c r="D35" s="20"/>
      <c r="E35" s="6"/>
      <c r="F35" s="6"/>
      <c r="G35" s="6"/>
      <c r="H35" s="6"/>
      <c r="I35" s="2"/>
      <c r="J35" s="2"/>
      <c r="K35" s="2"/>
      <c r="L35" s="2"/>
      <c r="M35" s="2"/>
      <c r="N35" s="2"/>
      <c r="O35" s="2"/>
      <c r="P35" s="2"/>
      <c r="Q35" s="2"/>
      <c r="R35" s="2"/>
      <c r="S35" s="2"/>
      <c r="T35" s="2"/>
      <c r="U35" s="2"/>
      <c r="V35" s="2"/>
      <c r="W35" s="2"/>
      <c r="X35" s="2"/>
      <c r="Y35" s="2"/>
      <c r="Z35" s="2"/>
      <c r="AA35" s="37"/>
      <c r="AB35" s="37"/>
      <c r="AC35" s="2"/>
    </row>
    <row r="36" spans="2:29" s="1" customFormat="1" x14ac:dyDescent="0.25">
      <c r="B36" s="4"/>
      <c r="C36" s="6" t="s">
        <v>2</v>
      </c>
      <c r="D36" s="42">
        <f>IF(D23="",D34*AB19,D23)</f>
        <v>0</v>
      </c>
      <c r="E36" s="6" t="str">
        <f>IF(D36=0,"",IF(D23="","angenommener Wert",""))</f>
        <v/>
      </c>
      <c r="F36" s="6"/>
      <c r="G36" s="6"/>
      <c r="H36" s="6"/>
      <c r="I36" s="2"/>
      <c r="J36" s="2"/>
      <c r="K36" s="2"/>
      <c r="L36" s="2"/>
      <c r="M36" s="2"/>
      <c r="N36" s="2"/>
      <c r="O36" s="2"/>
      <c r="P36" s="2"/>
      <c r="Q36" s="2"/>
      <c r="R36" s="2"/>
      <c r="S36" s="2"/>
      <c r="T36" s="2"/>
      <c r="U36" s="2"/>
      <c r="V36" s="2"/>
      <c r="W36" s="2"/>
      <c r="X36" s="2"/>
      <c r="Y36" s="2"/>
      <c r="Z36" s="2"/>
      <c r="AB36" s="37"/>
      <c r="AC36" s="2"/>
    </row>
    <row r="37" spans="2:29" s="1" customFormat="1" ht="3" customHeight="1" x14ac:dyDescent="0.25">
      <c r="B37" s="4"/>
      <c r="C37" s="6"/>
      <c r="D37" s="20"/>
      <c r="E37" s="6"/>
      <c r="F37" s="6"/>
      <c r="G37" s="6"/>
      <c r="H37" s="6"/>
      <c r="I37" s="2"/>
      <c r="J37" s="2"/>
      <c r="K37" s="2"/>
      <c r="L37" s="2"/>
      <c r="M37" s="2"/>
      <c r="N37" s="2"/>
      <c r="O37" s="2"/>
      <c r="P37" s="2"/>
      <c r="Q37" s="2"/>
      <c r="R37" s="2"/>
      <c r="S37" s="2"/>
      <c r="T37" s="2"/>
      <c r="U37" s="2"/>
      <c r="V37" s="2"/>
      <c r="W37" s="2"/>
      <c r="X37" s="2"/>
      <c r="Y37" s="2"/>
      <c r="Z37" s="2"/>
      <c r="AA37" s="37"/>
      <c r="AB37" s="37"/>
      <c r="AC37" s="2"/>
    </row>
    <row r="38" spans="2:29" s="1" customFormat="1" x14ac:dyDescent="0.25">
      <c r="B38" s="4"/>
      <c r="C38" s="6" t="s">
        <v>6</v>
      </c>
      <c r="D38" s="42">
        <f>IF(D25="",D34*AB20,D25)</f>
        <v>0</v>
      </c>
      <c r="E38" s="6" t="str">
        <f>IF(D38=0,"",IF(D25="","angenommener Wert",""))</f>
        <v/>
      </c>
      <c r="F38" s="6"/>
      <c r="G38" s="6"/>
      <c r="H38" s="6"/>
      <c r="I38" s="2"/>
      <c r="J38" s="2"/>
      <c r="K38" s="2"/>
      <c r="L38" s="2"/>
      <c r="M38" s="2"/>
      <c r="N38" s="2"/>
      <c r="O38" s="2"/>
      <c r="P38" s="2"/>
      <c r="Q38" s="2"/>
      <c r="R38" s="2"/>
      <c r="S38" s="2"/>
      <c r="T38" s="2"/>
      <c r="U38" s="2"/>
      <c r="V38" s="2"/>
      <c r="W38" s="2"/>
      <c r="X38" s="2"/>
      <c r="Y38" s="2"/>
      <c r="Z38" s="2"/>
      <c r="AC38" s="2"/>
    </row>
    <row r="39" spans="2:29" s="1" customFormat="1" ht="3" customHeight="1" x14ac:dyDescent="0.25">
      <c r="B39" s="4"/>
      <c r="C39" s="6"/>
      <c r="D39" s="20"/>
      <c r="E39" s="6"/>
      <c r="F39" s="6"/>
      <c r="G39" s="6"/>
      <c r="H39" s="6"/>
      <c r="I39" s="2"/>
      <c r="J39" s="2"/>
      <c r="K39" s="2"/>
      <c r="L39" s="2"/>
      <c r="M39" s="2"/>
      <c r="N39" s="2"/>
      <c r="O39" s="2"/>
      <c r="P39" s="2"/>
      <c r="Q39" s="2"/>
      <c r="R39" s="2"/>
      <c r="S39" s="2"/>
      <c r="T39" s="2"/>
      <c r="U39" s="2"/>
      <c r="V39" s="2"/>
      <c r="W39" s="2"/>
      <c r="X39" s="2"/>
      <c r="Y39" s="2"/>
      <c r="Z39" s="2"/>
      <c r="AC39" s="2"/>
    </row>
    <row r="40" spans="2:29" s="1" customFormat="1" x14ac:dyDescent="0.25">
      <c r="B40" s="4"/>
      <c r="C40" s="6" t="s">
        <v>7</v>
      </c>
      <c r="D40" s="42">
        <f>IF(D27="",D34*AB21,D27)</f>
        <v>0</v>
      </c>
      <c r="E40" s="6" t="str">
        <f t="shared" ref="E40" si="0">IF(D40=0,"",IF(D27="","angenommener Wert",""))</f>
        <v/>
      </c>
      <c r="F40" s="6"/>
      <c r="G40" s="6"/>
      <c r="H40" s="6"/>
      <c r="I40" s="2"/>
      <c r="J40" s="2"/>
      <c r="K40" s="2"/>
      <c r="L40" s="2"/>
      <c r="M40" s="2"/>
      <c r="N40" s="2"/>
      <c r="O40" s="2"/>
      <c r="P40" s="2"/>
      <c r="Q40" s="2"/>
      <c r="R40" s="2"/>
      <c r="S40" s="2"/>
      <c r="T40" s="2"/>
      <c r="U40" s="2"/>
      <c r="V40" s="2"/>
      <c r="W40" s="2"/>
      <c r="X40" s="2"/>
      <c r="Y40" s="2"/>
      <c r="Z40" s="2"/>
      <c r="AA40" s="37" t="s">
        <v>30</v>
      </c>
      <c r="AB40" s="37"/>
      <c r="AC40" s="2"/>
    </row>
    <row r="41" spans="2:29" s="1" customFormat="1" x14ac:dyDescent="0.25">
      <c r="B41" s="4"/>
      <c r="C41" s="6"/>
      <c r="D41" s="6"/>
      <c r="E41" s="6"/>
      <c r="F41" s="6"/>
      <c r="G41" s="6"/>
      <c r="H41" s="6"/>
      <c r="I41" s="2"/>
      <c r="J41" s="2"/>
      <c r="K41" s="2"/>
      <c r="L41" s="2"/>
      <c r="M41" s="2"/>
      <c r="N41" s="2"/>
      <c r="O41" s="2"/>
      <c r="P41" s="2"/>
      <c r="Q41" s="2"/>
      <c r="R41" s="2"/>
      <c r="S41" s="2"/>
      <c r="T41" s="2"/>
      <c r="U41" s="2"/>
      <c r="V41" s="2"/>
      <c r="W41" s="2"/>
      <c r="X41" s="2"/>
      <c r="Y41" s="2"/>
      <c r="Z41" s="2"/>
      <c r="AA41" s="37">
        <v>2020</v>
      </c>
      <c r="AB41" s="37">
        <f>2.8*1.1</f>
        <v>3.08</v>
      </c>
      <c r="AC41" s="2"/>
    </row>
    <row r="42" spans="2:29" s="1" customFormat="1" x14ac:dyDescent="0.25">
      <c r="B42" s="4"/>
      <c r="C42" s="6" t="s">
        <v>4</v>
      </c>
      <c r="D42" s="42">
        <f>D34-D36-D38-D40</f>
        <v>0</v>
      </c>
      <c r="E42" s="6"/>
      <c r="F42" s="6"/>
      <c r="G42" s="6"/>
      <c r="H42" s="6"/>
      <c r="I42" s="2"/>
      <c r="J42" s="2"/>
      <c r="K42" s="2"/>
      <c r="L42" s="2"/>
      <c r="M42" s="2"/>
      <c r="N42" s="2"/>
      <c r="O42" s="2"/>
      <c r="P42" s="2"/>
      <c r="Q42" s="2"/>
      <c r="R42" s="2"/>
      <c r="S42" s="2"/>
      <c r="T42" s="2"/>
      <c r="U42" s="2"/>
      <c r="V42" s="2"/>
      <c r="W42" s="2"/>
      <c r="X42" s="2"/>
      <c r="Y42" s="2"/>
      <c r="Z42" s="2"/>
      <c r="AA42" s="37">
        <v>2021</v>
      </c>
      <c r="AB42" s="37">
        <v>3.13</v>
      </c>
      <c r="AC42" s="2"/>
    </row>
    <row r="43" spans="2:29" s="1" customFormat="1" ht="3" customHeight="1" x14ac:dyDescent="0.25">
      <c r="B43" s="4"/>
      <c r="C43" s="6"/>
      <c r="D43" s="46"/>
      <c r="E43" s="6"/>
      <c r="F43" s="6"/>
      <c r="G43" s="6"/>
      <c r="H43" s="6"/>
      <c r="I43" s="2"/>
      <c r="J43" s="2"/>
      <c r="K43" s="2"/>
      <c r="L43" s="2"/>
      <c r="M43" s="2"/>
      <c r="N43" s="2"/>
      <c r="O43" s="2"/>
      <c r="P43" s="2"/>
      <c r="Q43" s="2"/>
      <c r="R43" s="2"/>
      <c r="S43" s="2"/>
      <c r="T43" s="2"/>
      <c r="U43" s="2"/>
      <c r="V43" s="2"/>
      <c r="W43" s="2"/>
      <c r="X43" s="2"/>
      <c r="Y43" s="2"/>
      <c r="Z43" s="2"/>
      <c r="AA43" s="37"/>
      <c r="AB43" s="37"/>
      <c r="AC43" s="2"/>
    </row>
    <row r="44" spans="2:29" s="1" customFormat="1" x14ac:dyDescent="0.25">
      <c r="B44" s="4"/>
      <c r="C44" s="17" t="str">
        <f>IF(D42=0,"",IF(D42&lt;600,"Mindestanschlussmenge von 600 m³ wurde nicht erreicht! Es werden die Mindestanschlussgebühren berechnet.",""))</f>
        <v/>
      </c>
      <c r="D44" s="4"/>
      <c r="E44" s="6"/>
      <c r="F44" s="6"/>
      <c r="G44" s="6"/>
      <c r="H44" s="6"/>
      <c r="I44" s="2"/>
      <c r="J44" s="2"/>
      <c r="K44" s="2"/>
      <c r="L44" s="2"/>
      <c r="M44" s="2"/>
      <c r="N44" s="2"/>
      <c r="O44" s="2"/>
      <c r="P44" s="2"/>
      <c r="Q44" s="2"/>
      <c r="R44" s="2"/>
      <c r="S44" s="2"/>
      <c r="T44" s="2"/>
      <c r="U44" s="2"/>
      <c r="V44" s="2"/>
      <c r="W44" s="2"/>
      <c r="X44" s="2"/>
      <c r="Y44" s="2"/>
      <c r="Z44" s="2"/>
      <c r="AA44" s="37">
        <v>2022</v>
      </c>
      <c r="AB44" s="37">
        <v>3.27</v>
      </c>
      <c r="AC44" s="2"/>
    </row>
    <row r="45" spans="2:29" s="1" customFormat="1" x14ac:dyDescent="0.25">
      <c r="B45" s="4"/>
      <c r="C45" s="4"/>
      <c r="D45" s="6"/>
      <c r="E45" s="4"/>
      <c r="F45" s="4"/>
      <c r="G45" s="4"/>
      <c r="H45" s="4"/>
      <c r="AA45" s="37">
        <v>2023</v>
      </c>
      <c r="AB45" s="37"/>
    </row>
    <row r="46" spans="2:29" s="1" customFormat="1" x14ac:dyDescent="0.25">
      <c r="B46" s="4"/>
      <c r="C46" s="21" t="s">
        <v>21</v>
      </c>
      <c r="D46" s="4"/>
      <c r="E46" s="4"/>
      <c r="F46" s="4"/>
      <c r="G46" s="22">
        <f>IF(D34=0,0,AB23*D34+AB48+AB47)</f>
        <v>0</v>
      </c>
      <c r="H46" s="4"/>
      <c r="AA46" s="37"/>
      <c r="AB46" s="37"/>
    </row>
    <row r="47" spans="2:29" s="1" customFormat="1" x14ac:dyDescent="0.25">
      <c r="B47" s="4"/>
      <c r="C47" s="4"/>
      <c r="D47" s="4"/>
      <c r="E47" s="4"/>
      <c r="F47" s="4"/>
      <c r="G47" s="4"/>
      <c r="H47" s="4"/>
      <c r="AA47" s="37" t="s">
        <v>31</v>
      </c>
      <c r="AB47" s="37">
        <v>35</v>
      </c>
    </row>
    <row r="48" spans="2:29" s="1" customFormat="1" x14ac:dyDescent="0.25">
      <c r="B48" s="4"/>
      <c r="C48" s="21" t="s">
        <v>20</v>
      </c>
      <c r="D48" s="4"/>
      <c r="E48" s="4"/>
      <c r="F48" s="4"/>
      <c r="G48" s="4"/>
      <c r="H48" s="4"/>
      <c r="AA48" s="37" t="s">
        <v>32</v>
      </c>
      <c r="AB48" s="37">
        <v>105.7</v>
      </c>
    </row>
    <row r="49" spans="2:28" s="1" customFormat="1" ht="3" customHeight="1" x14ac:dyDescent="0.25">
      <c r="B49" s="4"/>
      <c r="C49" s="21"/>
      <c r="D49" s="4"/>
      <c r="E49" s="4"/>
      <c r="F49" s="4"/>
      <c r="G49" s="4"/>
      <c r="H49" s="4"/>
      <c r="AA49" s="37"/>
      <c r="AB49" s="37"/>
    </row>
    <row r="50" spans="2:28" s="1" customFormat="1" x14ac:dyDescent="0.25">
      <c r="B50" s="4"/>
      <c r="C50" s="4" t="s">
        <v>22</v>
      </c>
      <c r="D50" s="23">
        <f>D32</f>
        <v>0</v>
      </c>
      <c r="E50" s="24">
        <f>AB25</f>
        <v>8.375</v>
      </c>
      <c r="F50" s="25">
        <v>1.5</v>
      </c>
      <c r="G50" s="26">
        <f>D50*E50*F50</f>
        <v>0</v>
      </c>
      <c r="H50" s="4"/>
      <c r="AA50" s="37"/>
      <c r="AB50" s="37"/>
    </row>
    <row r="51" spans="2:28" s="1" customFormat="1" ht="3" customHeight="1" x14ac:dyDescent="0.25">
      <c r="B51" s="4"/>
      <c r="C51" s="4"/>
      <c r="D51" s="23"/>
      <c r="E51" s="24"/>
      <c r="F51" s="25"/>
      <c r="G51" s="27"/>
      <c r="H51" s="4"/>
      <c r="AA51" s="37"/>
      <c r="AB51" s="37"/>
    </row>
    <row r="52" spans="2:28" s="1" customFormat="1" x14ac:dyDescent="0.25">
      <c r="B52" s="4"/>
      <c r="C52" s="4" t="s">
        <v>24</v>
      </c>
      <c r="D52" s="23">
        <f>D34</f>
        <v>0</v>
      </c>
      <c r="E52" s="24">
        <f>AB25</f>
        <v>8.375</v>
      </c>
      <c r="F52" s="25">
        <v>0.7</v>
      </c>
      <c r="G52" s="26">
        <f>D52*E52*F52</f>
        <v>0</v>
      </c>
      <c r="H52" s="4"/>
      <c r="AA52" s="37"/>
      <c r="AB52" s="37"/>
    </row>
    <row r="53" spans="2:28" s="1" customFormat="1" ht="3" customHeight="1" x14ac:dyDescent="0.25">
      <c r="B53" s="4"/>
      <c r="C53" s="4"/>
      <c r="D53" s="23"/>
      <c r="E53" s="24"/>
      <c r="F53" s="25"/>
      <c r="G53" s="27"/>
      <c r="H53" s="4"/>
      <c r="AA53" s="37"/>
      <c r="AB53" s="37"/>
    </row>
    <row r="54" spans="2:28" s="1" customFormat="1" x14ac:dyDescent="0.25">
      <c r="B54" s="4"/>
      <c r="C54" s="28" t="s">
        <v>25</v>
      </c>
      <c r="D54" s="28"/>
      <c r="E54" s="28"/>
      <c r="F54" s="28"/>
      <c r="G54" s="22">
        <f>G50+G52</f>
        <v>0</v>
      </c>
      <c r="H54" s="4"/>
      <c r="AA54" s="37"/>
      <c r="AB54" s="37"/>
    </row>
    <row r="55" spans="2:28" s="1" customFormat="1" x14ac:dyDescent="0.25">
      <c r="B55" s="4"/>
      <c r="C55" s="4"/>
      <c r="D55" s="4"/>
      <c r="E55" s="4"/>
      <c r="F55" s="4"/>
      <c r="G55" s="4"/>
      <c r="H55" s="4"/>
      <c r="AA55" s="37"/>
      <c r="AB55" s="37"/>
    </row>
    <row r="56" spans="2:28" s="1" customFormat="1" x14ac:dyDescent="0.25">
      <c r="B56" s="4"/>
      <c r="C56" s="21" t="s">
        <v>26</v>
      </c>
      <c r="D56" s="4"/>
      <c r="E56" s="4"/>
      <c r="F56" s="4"/>
      <c r="G56" s="4"/>
      <c r="H56" s="4"/>
      <c r="AA56" s="37"/>
      <c r="AB56" s="37"/>
    </row>
    <row r="57" spans="2:28" s="1" customFormat="1" ht="3" customHeight="1" x14ac:dyDescent="0.25">
      <c r="B57" s="4"/>
      <c r="C57" s="21"/>
      <c r="D57" s="4"/>
      <c r="E57" s="4"/>
      <c r="F57" s="4"/>
      <c r="G57" s="4"/>
      <c r="H57" s="4"/>
      <c r="AA57" s="37"/>
      <c r="AB57" s="37"/>
    </row>
    <row r="58" spans="2:28" s="1" customFormat="1" x14ac:dyDescent="0.25">
      <c r="B58" s="4"/>
      <c r="C58" s="4" t="s">
        <v>27</v>
      </c>
      <c r="D58" s="23">
        <f>IF(D42=0,0,IF(D42&lt;600,600,D42))</f>
        <v>0</v>
      </c>
      <c r="E58" s="29">
        <f>IF(D18=AA29,AB29,IF(D18=AA30,AB30,IF(D18=AA32,AB32,IF(D18=AA34,AB34,"Fehler"))))</f>
        <v>5.93</v>
      </c>
      <c r="F58" s="25"/>
      <c r="G58" s="22">
        <f>D58*E58</f>
        <v>0</v>
      </c>
      <c r="H58" s="4"/>
      <c r="AA58" s="37"/>
      <c r="AB58" s="37"/>
    </row>
    <row r="59" spans="2:28" s="1" customFormat="1" ht="3" customHeight="1" x14ac:dyDescent="0.25">
      <c r="B59" s="4"/>
      <c r="C59" s="4"/>
      <c r="D59" s="23"/>
      <c r="E59" s="29"/>
      <c r="F59" s="25"/>
      <c r="G59" s="30"/>
      <c r="H59" s="4"/>
      <c r="AA59" s="37"/>
      <c r="AB59" s="37"/>
    </row>
    <row r="60" spans="2:28" s="1" customFormat="1" x14ac:dyDescent="0.25">
      <c r="B60" s="4"/>
      <c r="C60" s="4" t="s">
        <v>24</v>
      </c>
      <c r="D60" s="23">
        <f>IF(D42=0,0,IF(D42&lt;600,600,D42))</f>
        <v>0</v>
      </c>
      <c r="E60" s="29">
        <f>IF(D18=AA41,AB40,IF(D18=AA42,AB42,IF(D18=AA44,AB44,IF(D18=AA45,AB45,"Fehler"))))</f>
        <v>3.27</v>
      </c>
      <c r="F60" s="25"/>
      <c r="G60" s="22">
        <f>D60*E60</f>
        <v>0</v>
      </c>
      <c r="H60" s="4"/>
      <c r="AA60" s="37"/>
      <c r="AB60" s="37"/>
    </row>
    <row r="61" spans="2:28" s="1" customFormat="1" ht="3" customHeight="1" x14ac:dyDescent="0.25">
      <c r="B61" s="4"/>
      <c r="C61" s="28"/>
      <c r="D61" s="28"/>
      <c r="E61" s="28"/>
      <c r="F61" s="28"/>
      <c r="G61" s="30"/>
      <c r="H61" s="4"/>
      <c r="AA61" s="37"/>
      <c r="AB61" s="37"/>
    </row>
    <row r="62" spans="2:28" s="1" customFormat="1" x14ac:dyDescent="0.25">
      <c r="B62" s="4"/>
      <c r="C62" s="17" t="str">
        <f>IF(D42=0,"",IF(D42&lt;600,"Mindestanschlussmenge von 600 m³ wurde nicht erreicht! Es werden die Mindestanschlussgebühren berechnet.",""))</f>
        <v/>
      </c>
      <c r="D62" s="28"/>
      <c r="E62" s="28"/>
      <c r="F62" s="28"/>
      <c r="G62" s="30"/>
      <c r="H62" s="4"/>
      <c r="AA62" s="37"/>
      <c r="AB62" s="37"/>
    </row>
    <row r="63" spans="2:28" s="1" customFormat="1" x14ac:dyDescent="0.25">
      <c r="B63" s="4"/>
      <c r="C63" s="4"/>
      <c r="D63" s="4"/>
      <c r="E63" s="4"/>
      <c r="F63" s="4"/>
      <c r="G63" s="4"/>
      <c r="H63" s="4"/>
      <c r="AA63" s="37"/>
      <c r="AB63" s="37"/>
    </row>
    <row r="64" spans="2:28" s="1" customFormat="1" x14ac:dyDescent="0.25">
      <c r="B64" s="4"/>
      <c r="C64" s="31" t="s">
        <v>34</v>
      </c>
      <c r="D64" s="32"/>
      <c r="E64" s="32"/>
      <c r="F64" s="32"/>
      <c r="G64" s="33">
        <f>G60+G58+G54+G46</f>
        <v>0</v>
      </c>
      <c r="H64" s="4"/>
      <c r="AA64" s="37"/>
      <c r="AB64" s="37"/>
    </row>
    <row r="65" spans="2:28" s="1" customFormat="1" x14ac:dyDescent="0.25">
      <c r="B65" s="4"/>
      <c r="C65" s="34"/>
      <c r="D65" s="35"/>
      <c r="E65" s="35"/>
      <c r="F65" s="35"/>
      <c r="G65" s="36"/>
      <c r="H65" s="4"/>
      <c r="AA65" s="37"/>
      <c r="AB65" s="37"/>
    </row>
    <row r="66" spans="2:28" s="1" customFormat="1" x14ac:dyDescent="0.25">
      <c r="B66" s="4"/>
      <c r="C66" s="4"/>
      <c r="D66" s="4"/>
      <c r="E66" s="4"/>
      <c r="F66" s="4"/>
      <c r="G66" s="4"/>
      <c r="H66" s="4"/>
      <c r="AA66" s="37"/>
      <c r="AB66" s="37"/>
    </row>
    <row r="67" spans="2:28" s="1" customFormat="1" x14ac:dyDescent="0.25">
      <c r="B67" s="4"/>
      <c r="C67" s="4"/>
      <c r="D67" s="4"/>
      <c r="E67" s="4"/>
      <c r="F67" s="4"/>
      <c r="G67" s="4"/>
      <c r="H67" s="4"/>
      <c r="AA67" s="37"/>
      <c r="AB67" s="37"/>
    </row>
  </sheetData>
  <sheetProtection algorithmName="SHA-512" hashValue="mpjW5Kusx7HZNcCHT+IopvUvXPK9NlDYwPaqim+QESE63oW6CFfumrRYOJ9kqM4xT3V79yiS5UsFZFpPAXKi0Q==" saltValue="kDIy0EFxvqtpkuHTUxxhQA==" spinCount="100000" sheet="1" formatCells="0" formatColumns="0" formatRows="0" insertColumns="0" insertRows="0" insertHyperlinks="0" deleteColumns="0" deleteRows="0" sort="0" autoFilter="0" pivotTables="0"/>
  <mergeCells count="2">
    <mergeCell ref="C6:G6"/>
    <mergeCell ref="C8:G8"/>
  </mergeCells>
  <dataValidations disablePrompts="1" count="1">
    <dataValidation type="list" allowBlank="1" showInputMessage="1" showErrorMessage="1" sqref="D18">
      <formula1>$AA$41:$AA$45</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Neubau Einfamilienhaus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Josef Haas / Gemeinde Wildschönau</dc:creator>
  <cp:lastModifiedBy>Josef Haas / Gemeinde Wildschönau</cp:lastModifiedBy>
  <dcterms:created xsi:type="dcterms:W3CDTF">2021-09-11T09:33:56Z</dcterms:created>
  <dcterms:modified xsi:type="dcterms:W3CDTF">2021-12-16T11:40:50Z</dcterms:modified>
</cp:coreProperties>
</file>